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C62" i="1"/>
  <c r="C60" i="1"/>
  <c r="E58" i="1"/>
  <c r="D58" i="1"/>
  <c r="D56" i="1"/>
  <c r="E56" i="1"/>
  <c r="C56" i="1"/>
  <c r="D53" i="1"/>
  <c r="E53" i="1"/>
  <c r="D54" i="1"/>
  <c r="E54" i="1"/>
  <c r="C54" i="1"/>
  <c r="C52" i="1" s="1"/>
  <c r="D52" i="1"/>
  <c r="E52" i="1"/>
  <c r="C53" i="1"/>
  <c r="D51" i="1"/>
  <c r="D60" i="1" s="1"/>
  <c r="D62" i="1" s="1"/>
  <c r="E51" i="1"/>
  <c r="E60" i="1" s="1"/>
  <c r="E62" i="1" s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34" i="1" s="1"/>
  <c r="C25" i="1"/>
  <c r="C23" i="1"/>
  <c r="C21" i="1"/>
  <c r="E8" i="1" l="1"/>
  <c r="D8" i="1"/>
  <c r="C8" i="1"/>
  <c r="E13" i="1"/>
  <c r="D13" i="1"/>
  <c r="C13" i="1"/>
  <c r="E17" i="1"/>
  <c r="D17" i="1"/>
  <c r="E21" i="1" l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<sst xmlns="http://schemas.openxmlformats.org/spreadsheetml/2006/main" count="64" uniqueCount="42">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</sst>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19" sqref="B19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60168784</v>
      </c>
      <c r="D8" s="56">
        <f>+SUM(D9:D11)</f>
        <v>32262141.030000001</v>
      </c>
      <c r="E8" s="56">
        <f>+SUM(E9:E11)</f>
        <v>28415462.050000001</v>
      </c>
    </row>
    <row r="9" spans="1:6" x14ac:dyDescent="0.25">
      <c r="A9" s="5"/>
      <c r="B9" s="9" t="s">
        <v>8</v>
      </c>
      <c r="C9" s="53">
        <v>60168784</v>
      </c>
      <c r="D9" s="53">
        <v>32262141.030000001</v>
      </c>
      <c r="E9" s="53">
        <v>28415462.050000001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60168783.999999993</v>
      </c>
      <c r="D13" s="56">
        <f>+SUM(D14:D16)</f>
        <v>27534563.350000001</v>
      </c>
      <c r="E13" s="56">
        <f>+SUM(E14:E16)</f>
        <v>25953365.279999997</v>
      </c>
      <c r="F13" s="67"/>
    </row>
    <row r="14" spans="1:6" x14ac:dyDescent="0.25">
      <c r="A14" s="5"/>
      <c r="B14" s="9" t="s">
        <v>12</v>
      </c>
      <c r="C14" s="66">
        <v>60168783.999999993</v>
      </c>
      <c r="D14" s="66">
        <f>34441051.88-D18</f>
        <v>27534563.350000001</v>
      </c>
      <c r="E14" s="66">
        <f>32739868.24-E18</f>
        <v>25953365.279999997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6906488.5300000003</v>
      </c>
      <c r="E17" s="56">
        <f>+SUM(E18:E19)</f>
        <v>6786502.96</v>
      </c>
    </row>
    <row r="18" spans="1:5" x14ac:dyDescent="0.25">
      <c r="A18" s="5"/>
      <c r="B18" s="9" t="s">
        <v>15</v>
      </c>
      <c r="C18" s="16">
        <v>0</v>
      </c>
      <c r="D18" s="53">
        <v>6906488.5300000003</v>
      </c>
      <c r="E18" s="53">
        <v>6786502.96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7.4505805969238281E-9</v>
      </c>
      <c r="D21" s="57">
        <f>+D8-D13+D17</f>
        <v>11634066.210000001</v>
      </c>
      <c r="E21" s="57">
        <f>+E8-E13+E17</f>
        <v>9248599.7300000042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7.4505805969238281E-9</v>
      </c>
      <c r="D23" s="57">
        <f t="shared" ref="D23:E23" si="0">+D21-D11</f>
        <v>11634066.210000001</v>
      </c>
      <c r="E23" s="57">
        <f t="shared" si="0"/>
        <v>9248599.7300000042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7.4505805969238281E-9</v>
      </c>
      <c r="D25" s="58">
        <f>+D23-D17</f>
        <v>4727577.6800000006</v>
      </c>
      <c r="E25" s="58">
        <f t="shared" ref="E25" si="1">+E23-E17</f>
        <v>2462096.7700000042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2">+SUM(D31:D32)</f>
        <v>0</v>
      </c>
      <c r="E30" s="59">
        <f t="shared" si="2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7.4505805969238281E-9</v>
      </c>
      <c r="D34" s="60">
        <f t="shared" ref="D34:E34" si="3">+D25+D30</f>
        <v>4727577.6800000006</v>
      </c>
      <c r="E34" s="60">
        <f t="shared" si="3"/>
        <v>2462096.7700000042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4">+SUM(D40:D41)</f>
        <v>0</v>
      </c>
      <c r="E39" s="61">
        <f t="shared" si="4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5">+SUM(D43:D44)</f>
        <v>0</v>
      </c>
      <c r="E42" s="61">
        <f t="shared" si="5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6">+D39-D42</f>
        <v>0</v>
      </c>
      <c r="E46" s="81">
        <f t="shared" si="6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60168784</v>
      </c>
      <c r="D51" s="53">
        <f t="shared" ref="D51:E51" si="7">+D9</f>
        <v>32262141.030000001</v>
      </c>
      <c r="E51" s="53">
        <f t="shared" si="7"/>
        <v>28415462.050000001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8">+SUM(D53:D54)</f>
        <v>0</v>
      </c>
      <c r="E52" s="63">
        <f t="shared" si="8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9">+D40</f>
        <v>0</v>
      </c>
      <c r="E53" s="54">
        <f t="shared" si="9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10">+D43</f>
        <v>0</v>
      </c>
      <c r="E54" s="54">
        <f t="shared" si="10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60168783.999999993</v>
      </c>
      <c r="D56" s="53">
        <f t="shared" ref="D56:E56" si="11">+D14</f>
        <v>27534563.350000001</v>
      </c>
      <c r="E56" s="53">
        <f t="shared" si="11"/>
        <v>25953365.279999997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6906488.5300000003</v>
      </c>
      <c r="E58" s="64">
        <f>+E18</f>
        <v>6786502.96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7.4505805969238281E-9</v>
      </c>
      <c r="D60" s="65">
        <f t="shared" ref="D60:E60" si="12">+D51+D52-D56+D58</f>
        <v>11634066.210000001</v>
      </c>
      <c r="E60" s="65">
        <f t="shared" si="12"/>
        <v>9248599.7300000042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7.4505805969238281E-9</v>
      </c>
      <c r="D62" s="62">
        <f t="shared" ref="D62:E62" si="13">+D60-D52</f>
        <v>11634066.210000001</v>
      </c>
      <c r="E62" s="62">
        <f t="shared" si="13"/>
        <v>9248599.7300000042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0</v>
      </c>
      <c r="D67" s="89">
        <f t="shared" ref="D67:E67" si="14">+D10</f>
        <v>0</v>
      </c>
      <c r="E67" s="89">
        <f t="shared" si="14"/>
        <v>0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5">+SUM(D70:D71)</f>
        <v>0</v>
      </c>
      <c r="E69" s="63">
        <f t="shared" si="15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6">+D41</f>
        <v>0</v>
      </c>
      <c r="E70" s="54">
        <f t="shared" si="16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7">+D44</f>
        <v>0</v>
      </c>
      <c r="E71" s="54">
        <f t="shared" si="17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8">+D15</f>
        <v>0</v>
      </c>
      <c r="E73" s="64">
        <f t="shared" si="18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9">+D67+D69-D73+D75</f>
        <v>0</v>
      </c>
      <c r="E77" s="65">
        <f t="shared" si="19"/>
        <v>0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20">+D77-D69</f>
        <v>0</v>
      </c>
      <c r="E79" s="62">
        <f t="shared" si="20"/>
        <v>0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2017-09-22T21:52:15Z</dcterms:modified>
</cp:coreProperties>
</file>